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<sst xmlns="http://schemas.openxmlformats.org/spreadsheetml/2006/main" count="143" uniqueCount="110">
  <si>
    <t>Загальний фонд</t>
  </si>
  <si>
    <t>Всього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</si>
  <si>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</si>
  <si>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</si>
  <si>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</si>
  <si>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</si>
  <si>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</si>
  <si>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0620</t>
  </si>
  <si>
    <t>1060</t>
  </si>
  <si>
    <t>1010000</t>
  </si>
  <si>
    <t>0200000</t>
  </si>
  <si>
    <t>0210000</t>
  </si>
  <si>
    <t>0216030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</si>
  <si>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</si>
  <si>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</si>
  <si>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0218340</t>
  </si>
  <si>
    <t>0540</t>
  </si>
  <si>
    <t>Природоохоронні заходи за рахунок цільових фондів</t>
  </si>
  <si>
    <t>1510000</t>
  </si>
  <si>
    <t>1500000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</si>
  <si>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</si>
  <si>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</si>
  <si>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</si>
  <si>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</si>
  <si>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</si>
  <si>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</si>
  <si>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</si>
  <si>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0217461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</si>
  <si>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</si>
  <si>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місчцевого самоврядування і місцевими органами виконавчої влади</t>
  </si>
  <si>
    <t>0490</t>
  </si>
  <si>
    <t>(грн)</t>
  </si>
  <si>
    <t>0456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</si>
  <si>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</si>
  <si>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</si>
  <si>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</si>
  <si>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</si>
  <si>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</si>
  <si>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Рішення 64-ї сесії Нетішинської міської ради від 01.11.2019 року № 64/4108</t>
  </si>
  <si>
    <t>Валентина КРАВЧУК</t>
  </si>
  <si>
    <t>3100000</t>
  </si>
  <si>
    <t>Фонд комунального майна міста Нетішина (головний розпорядник)</t>
  </si>
  <si>
    <t>3110000</t>
  </si>
  <si>
    <t>Фонд комунального майна міста Нетішина  (відповідальний виконавець)</t>
  </si>
  <si>
    <t>3118841</t>
  </si>
  <si>
    <t>8841</t>
  </si>
  <si>
    <t>Програма "Муніципальне житло м.Нетішин на 2017-2027 роки"</t>
  </si>
  <si>
    <t>Рішення 23-ї сесії Нетішинської міської ради від 14.02.2017 року № 23/1202</t>
  </si>
  <si>
    <t>Додаток 7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</si>
  <si>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</si>
  <si>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</si>
  <si>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</si>
  <si>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</si>
  <si>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Реалізація інших заходів щодо соціально-економічного розвитку територій</t>
  </si>
  <si>
    <t>1516030</t>
  </si>
  <si>
    <t>6030</t>
  </si>
  <si>
    <t>0828</t>
  </si>
  <si>
    <t>1517370</t>
  </si>
  <si>
    <t>7370</t>
  </si>
  <si>
    <t>7461</t>
  </si>
  <si>
    <t>1517461</t>
  </si>
  <si>
    <t>1517321</t>
  </si>
  <si>
    <t>7321</t>
  </si>
  <si>
    <t>Рішення 37-ї сесії Нетішинської міської ради від 21.12.2017 року № 37/2069</t>
  </si>
  <si>
    <t>Будівництво освітніх установ та закладів</t>
  </si>
  <si>
    <t>0443</t>
  </si>
  <si>
    <t>824</t>
  </si>
  <si>
    <t>Забезпечення діяльності бібліотек</t>
  </si>
  <si>
    <t>Надання довгострокових кредитів громадянам на будівництво/реконструкцію/ придбання житла</t>
  </si>
  <si>
    <t xml:space="preserve">"Про внесення змін до бюджету Нетішинської міської </t>
  </si>
  <si>
    <t>Розподіл витрат бюджету Нетішинської міської територіальної громади на реалізацію місцевих програм у 2021 році</t>
  </si>
  <si>
    <t>Програма Питна вода Нетішинської міської територіальної громати на 2021-2023 роки</t>
  </si>
  <si>
    <t>Рішення 4-ї сесії Нетішинської міської ради від 23.12.2020 року № 4/182</t>
  </si>
  <si>
    <t>Комплексна програма розвитку та підтримки комунальних підприємств охорони здоров'я Нетішинської міської територіальної громади і надання медичних послуг на 2021-2024 роки</t>
  </si>
  <si>
    <t>Рішення 4-ї сесії Нетішинської міської ради від 23.12.2020 року № 4/183</t>
  </si>
  <si>
    <t>1512111</t>
  </si>
  <si>
    <t>2111</t>
  </si>
  <si>
    <t>Програма благоустрою Нетішинської міської ТГ на 2020-2022 роки</t>
  </si>
  <si>
    <t>Програма розвитку освіти Нетішининської територаільної громади на 2018-2022 роки</t>
  </si>
  <si>
    <t>0726</t>
  </si>
  <si>
    <t>Первинна медична допомога населенню, що надається  центрами первинної медичної (медико-санітарної) допомоги</t>
  </si>
  <si>
    <t>Програма розвитку культури Нетішинської міської ОТГ на 2020-2022 роки</t>
  </si>
  <si>
    <t>Рішення 76-ї сесії Нетішинської міської ради від 19.06.2020 року № 76/4644</t>
  </si>
  <si>
    <t>0217350</t>
  </si>
  <si>
    <t>Розроблення схем планування та забудови територій (містобудівної документації)</t>
  </si>
  <si>
    <t>0217650</t>
  </si>
  <si>
    <t>Проведення експертної грошової оцінки земельної ділянки  чи права до неї</t>
  </si>
  <si>
    <t>Програма розвитку земельних відносин на 2020-2022 роки</t>
  </si>
  <si>
    <t>Програма природоохоронних заходів на території Нетішинської міської територіальної громади на 2021 рік</t>
  </si>
  <si>
    <t>Рішення 3-ї сесії Нетішинської міської ради від 11.12.2020 року № 3/34</t>
  </si>
  <si>
    <t>Комплексна програма профілактики правопорушень та боротьби зі злочинністю на території обслуговування відділу поліцейської дільниці №1 Шепетівського району управління поліції Головного управління Національної поліції в Хмельницькій області на 2021-2025 роки</t>
  </si>
  <si>
    <t>Програма створення та ведення містобудівного кадастру у Нетішинській міській територіальній громаді на 2021-2022 роки</t>
  </si>
  <si>
    <t>0218110</t>
  </si>
  <si>
    <t>0320</t>
  </si>
  <si>
    <t>Заходи запобігання та ліквідації надзвичайних ситуацій та наслідків стихійного лиха</t>
  </si>
  <si>
    <t>Комплексна програма розвитку цивільного захисту Нетішинської міської територіальної громади на 2020-2024 роки</t>
  </si>
  <si>
    <t>1512020</t>
  </si>
  <si>
    <t>2020</t>
  </si>
  <si>
    <t>0732</t>
  </si>
  <si>
    <t>Спеціалізована стаціонарна медична допомога населенню</t>
  </si>
  <si>
    <t>Іван РОМАНЮК</t>
  </si>
  <si>
    <t xml:space="preserve">до рішення шостої сесії </t>
  </si>
  <si>
    <t>територіальної громади на 2021 рік"</t>
  </si>
  <si>
    <t>Нетішинської міської ради VIIІ скликання</t>
  </si>
  <si>
    <t>*2254600000</t>
  </si>
  <si>
    <t>Рішення 6-ї сесії Нетішинської міської ради від 05.02.2021 року № 6/229</t>
  </si>
  <si>
    <t>Рішення 6-ї сесії Нетішинської міської ради від 05.02.2021 року № 6/243</t>
  </si>
  <si>
    <t>Рішення 66-ї сесії Нетішинської міської ради від 20.12.2019 року № 66/4280</t>
  </si>
  <si>
    <t>Рішення 69-ї сесії Нетішинської міської ради від 28.02.2020 року № 69/4467</t>
  </si>
  <si>
    <t>05.02.2020 № 6/256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</si>
</sst>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30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0" xfId="0" applyNumberFormat="1" applyFont="1" applyFill="1" applyAlignment="1" applyProtection="1">
      <alignment vertical="center" wrapText="1"/>
      <protection/>
    </xf>
    <xf numFmtId="0" fontId="8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11" fillId="0" borderId="10" xfId="0" applyFont="1" applyBorder="1" applyAlignment="1" quotePrefix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53" applyFont="1" applyBorder="1" applyAlignment="1" quotePrefix="1">
      <alignment horizontal="center" vertical="center" wrapText="1"/>
      <protection/>
    </xf>
    <xf numFmtId="4" fontId="11" fillId="0" borderId="10" xfId="53" applyNumberFormat="1" applyFont="1" applyBorder="1" applyAlignment="1" quotePrefix="1">
      <alignment horizontal="center" vertical="center" wrapText="1"/>
      <protection/>
    </xf>
    <xf numFmtId="3" fontId="11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53" applyFont="1">
      <alignment/>
      <protection/>
    </xf>
    <xf numFmtId="4" fontId="11" fillId="0" borderId="10" xfId="53" applyNumberFormat="1" applyFont="1" applyBorder="1" applyAlignment="1">
      <alignment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 quotePrefix="1">
      <alignment horizontal="center" vertical="center" wrapText="1"/>
    </xf>
    <xf numFmtId="0" fontId="11" fillId="0" borderId="10" xfId="0" applyFont="1" applyFill="1" applyBorder="1" applyAlignment="1" quotePrefix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 quotePrefix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66"/>
  <sheetViews>
    <sheetView tabSelected="1" zoomScale="70" zoomScaleNormal="70" zoomScaleSheetLayoutView="100" zoomScalePageLayoutView="0" workbookViewId="0" topLeftCell="A1">
      <selection activeCell="F55" sqref="F55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1" customWidth="1"/>
    <col min="5" max="5" width="37.75390625" style="1" customWidth="1"/>
    <col min="6" max="6" width="25.625" style="1" customWidth="1"/>
    <col min="7" max="7" width="16.75390625" style="1" customWidth="1"/>
    <col min="8" max="8" width="15.625" style="1" customWidth="1"/>
    <col min="9" max="9" width="17.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13"/>
      <c r="G1" s="13" t="s">
        <v>48</v>
      </c>
      <c r="H1" s="13"/>
      <c r="I1" s="13"/>
      <c r="J1" s="13"/>
    </row>
    <row r="2" spans="6:10" ht="18.75">
      <c r="F2" s="8"/>
      <c r="G2" s="38" t="s">
        <v>101</v>
      </c>
      <c r="H2" s="8"/>
      <c r="I2" s="8"/>
      <c r="J2" s="8"/>
    </row>
    <row r="3" spans="6:10" ht="18.75">
      <c r="F3" s="8"/>
      <c r="G3" s="38" t="s">
        <v>103</v>
      </c>
      <c r="H3" s="8"/>
      <c r="I3" s="8"/>
      <c r="J3" s="8"/>
    </row>
    <row r="4" spans="6:10" ht="18.75">
      <c r="F4" s="8"/>
      <c r="G4" s="38" t="s">
        <v>69</v>
      </c>
      <c r="H4" s="8"/>
      <c r="I4" s="8"/>
      <c r="J4" s="8"/>
    </row>
    <row r="5" spans="6:10" ht="18.75">
      <c r="F5" s="8"/>
      <c r="G5" s="38" t="s">
        <v>102</v>
      </c>
      <c r="H5" s="37"/>
      <c r="I5" s="37"/>
      <c r="J5" s="8"/>
    </row>
    <row r="6" spans="6:10" ht="18.75">
      <c r="F6" s="8"/>
      <c r="G6" s="38" t="s">
        <v>109</v>
      </c>
      <c r="H6" s="8"/>
      <c r="I6" s="8"/>
      <c r="J6" s="8"/>
    </row>
    <row r="7" spans="1:10" ht="18">
      <c r="A7" s="57"/>
      <c r="B7" s="57"/>
      <c r="C7" s="57"/>
      <c r="D7" s="57"/>
      <c r="E7" s="57"/>
      <c r="F7" s="57"/>
      <c r="G7" s="57"/>
      <c r="H7" s="57"/>
      <c r="I7" s="57"/>
      <c r="J7" s="57"/>
    </row>
    <row r="9" spans="1:10" ht="18.75">
      <c r="A9" s="58" t="s">
        <v>70</v>
      </c>
      <c r="B9" s="58"/>
      <c r="C9" s="58"/>
      <c r="D9" s="58"/>
      <c r="E9" s="58"/>
      <c r="F9" s="58"/>
      <c r="G9" s="58"/>
      <c r="H9" s="58"/>
      <c r="I9" s="58"/>
      <c r="J9" s="58"/>
    </row>
    <row r="10" spans="1:10" ht="18.75">
      <c r="A10" s="49" t="s">
        <v>104</v>
      </c>
      <c r="B10" s="49"/>
      <c r="C10" s="49"/>
      <c r="D10" s="49"/>
      <c r="E10" s="49"/>
      <c r="F10" s="49"/>
      <c r="G10" s="49"/>
      <c r="H10" s="49"/>
      <c r="I10" s="49"/>
      <c r="J10" s="49"/>
    </row>
    <row r="11" spans="1:10" ht="18" customHeight="1">
      <c r="A11" s="50" t="s">
        <v>49</v>
      </c>
      <c r="B11" s="50"/>
      <c r="C11" s="7"/>
      <c r="D11" s="7"/>
      <c r="E11" s="7"/>
      <c r="F11" s="7"/>
      <c r="G11" s="7"/>
      <c r="H11" s="7"/>
      <c r="I11" s="7"/>
      <c r="J11" s="21" t="s">
        <v>31</v>
      </c>
    </row>
    <row r="12" spans="1:10" ht="51" customHeight="1">
      <c r="A12" s="55" t="s">
        <v>50</v>
      </c>
      <c r="B12" s="55" t="s">
        <v>51</v>
      </c>
      <c r="C12" s="55" t="s">
        <v>20</v>
      </c>
      <c r="D12" s="55" t="s">
        <v>52</v>
      </c>
      <c r="E12" s="59" t="s">
        <v>21</v>
      </c>
      <c r="F12" s="59" t="s">
        <v>22</v>
      </c>
      <c r="G12" s="59" t="s">
        <v>23</v>
      </c>
      <c r="H12" s="61" t="s">
        <v>0</v>
      </c>
      <c r="I12" s="54" t="s">
        <v>24</v>
      </c>
      <c r="J12" s="54"/>
    </row>
    <row r="13" spans="1:10" ht="139.5" customHeight="1">
      <c r="A13" s="56"/>
      <c r="B13" s="56"/>
      <c r="C13" s="56"/>
      <c r="D13" s="56"/>
      <c r="E13" s="60"/>
      <c r="F13" s="60"/>
      <c r="G13" s="60"/>
      <c r="H13" s="62"/>
      <c r="I13" s="16" t="s">
        <v>25</v>
      </c>
      <c r="J13" s="17" t="s">
        <v>26</v>
      </c>
    </row>
    <row r="14" spans="1:10" ht="15.75">
      <c r="A14" s="25">
        <v>1</v>
      </c>
      <c r="B14" s="25">
        <v>2</v>
      </c>
      <c r="C14" s="25">
        <v>3</v>
      </c>
      <c r="D14" s="25">
        <v>4</v>
      </c>
      <c r="E14" s="25">
        <v>5</v>
      </c>
      <c r="F14" s="25"/>
      <c r="G14" s="25"/>
      <c r="H14" s="25"/>
      <c r="I14" s="25"/>
      <c r="J14" s="25"/>
    </row>
    <row r="15" spans="1:99" s="4" customFormat="1" ht="47.25">
      <c r="A15" s="26" t="s">
        <v>10</v>
      </c>
      <c r="B15" s="26"/>
      <c r="C15" s="26"/>
      <c r="D15" s="25" t="s">
        <v>34</v>
      </c>
      <c r="E15" s="25"/>
      <c r="F15" s="25"/>
      <c r="G15" s="35">
        <f>G16</f>
        <v>13123308</v>
      </c>
      <c r="H15" s="35">
        <f>H16</f>
        <v>7159472</v>
      </c>
      <c r="I15" s="35">
        <f>I16</f>
        <v>5963836</v>
      </c>
      <c r="J15" s="35">
        <f>J16</f>
        <v>5846070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</row>
    <row r="16" spans="1:99" s="4" customFormat="1" ht="47.25">
      <c r="A16" s="27" t="s">
        <v>11</v>
      </c>
      <c r="B16" s="27"/>
      <c r="C16" s="27"/>
      <c r="D16" s="36" t="s">
        <v>33</v>
      </c>
      <c r="E16" s="28"/>
      <c r="F16" s="28"/>
      <c r="G16" s="34">
        <f>SUM(G17:G25)</f>
        <v>13123308</v>
      </c>
      <c r="H16" s="34">
        <f>SUM(H17:H25)</f>
        <v>7159472</v>
      </c>
      <c r="I16" s="34">
        <f>SUM(I17:I25)</f>
        <v>5963836</v>
      </c>
      <c r="J16" s="34">
        <f>SUM(J17:J25)</f>
        <v>5846070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</row>
    <row r="17" spans="1:99" s="5" customFormat="1" ht="70.5" customHeight="1">
      <c r="A17" s="22" t="s">
        <v>12</v>
      </c>
      <c r="B17" s="22">
        <v>6030</v>
      </c>
      <c r="C17" s="24" t="s">
        <v>7</v>
      </c>
      <c r="D17" s="23" t="s">
        <v>13</v>
      </c>
      <c r="E17" s="28" t="s">
        <v>77</v>
      </c>
      <c r="F17" s="28" t="s">
        <v>38</v>
      </c>
      <c r="G17" s="34">
        <f aca="true" t="shared" si="0" ref="G17:G25">H17+I17</f>
        <v>1572604</v>
      </c>
      <c r="H17" s="34">
        <f>826863-229994+100000</f>
        <v>696869</v>
      </c>
      <c r="I17" s="34">
        <f>1383235-500000-7500</f>
        <v>875735</v>
      </c>
      <c r="J17" s="34">
        <v>875735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</row>
    <row r="18" spans="1:99" s="5" customFormat="1" ht="144" customHeight="1">
      <c r="A18" s="22" t="s">
        <v>12</v>
      </c>
      <c r="B18" s="22">
        <v>6030</v>
      </c>
      <c r="C18" s="24" t="s">
        <v>7</v>
      </c>
      <c r="D18" s="23" t="s">
        <v>13</v>
      </c>
      <c r="E18" s="28" t="s">
        <v>90</v>
      </c>
      <c r="F18" s="28" t="s">
        <v>105</v>
      </c>
      <c r="G18" s="34">
        <f t="shared" si="0"/>
        <v>1200000</v>
      </c>
      <c r="H18" s="34">
        <v>0</v>
      </c>
      <c r="I18" s="34">
        <v>1200000</v>
      </c>
      <c r="J18" s="34">
        <v>1200000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</row>
    <row r="19" spans="1:99" s="5" customFormat="1" ht="144" customHeight="1">
      <c r="A19" s="22" t="s">
        <v>12</v>
      </c>
      <c r="B19" s="22">
        <v>6030</v>
      </c>
      <c r="C19" s="24" t="s">
        <v>7</v>
      </c>
      <c r="D19" s="23" t="s">
        <v>13</v>
      </c>
      <c r="E19" s="28" t="s">
        <v>88</v>
      </c>
      <c r="F19" s="28" t="s">
        <v>89</v>
      </c>
      <c r="G19" s="34">
        <f t="shared" si="0"/>
        <v>229994</v>
      </c>
      <c r="H19" s="34">
        <v>229994</v>
      </c>
      <c r="I19" s="34">
        <v>0</v>
      </c>
      <c r="J19" s="34"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</row>
    <row r="20" spans="1:99" s="5" customFormat="1" ht="63">
      <c r="A20" s="22" t="s">
        <v>83</v>
      </c>
      <c r="B20" s="22">
        <v>7350</v>
      </c>
      <c r="C20" s="24" t="s">
        <v>65</v>
      </c>
      <c r="D20" s="23" t="s">
        <v>84</v>
      </c>
      <c r="E20" s="28" t="s">
        <v>91</v>
      </c>
      <c r="F20" s="28" t="s">
        <v>106</v>
      </c>
      <c r="G20" s="34">
        <f t="shared" si="0"/>
        <v>881435</v>
      </c>
      <c r="H20" s="34">
        <v>0</v>
      </c>
      <c r="I20" s="34">
        <v>881435</v>
      </c>
      <c r="J20" s="34">
        <v>881435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</row>
    <row r="21" spans="1:99" s="5" customFormat="1" ht="83.25" customHeight="1">
      <c r="A21" s="29" t="s">
        <v>27</v>
      </c>
      <c r="B21" s="22">
        <v>7461</v>
      </c>
      <c r="C21" s="29" t="s">
        <v>32</v>
      </c>
      <c r="D21" s="24" t="s">
        <v>14</v>
      </c>
      <c r="E21" s="28" t="s">
        <v>77</v>
      </c>
      <c r="F21" s="28" t="s">
        <v>38</v>
      </c>
      <c r="G21" s="34">
        <f t="shared" si="0"/>
        <v>9102509</v>
      </c>
      <c r="H21" s="34">
        <v>6218609</v>
      </c>
      <c r="I21" s="34">
        <v>2883900</v>
      </c>
      <c r="J21" s="34">
        <v>2883900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</row>
    <row r="22" spans="1:99" s="5" customFormat="1" ht="79.5" customHeight="1">
      <c r="A22" s="32" t="s">
        <v>85</v>
      </c>
      <c r="B22" s="32">
        <v>7650</v>
      </c>
      <c r="C22" s="33" t="s">
        <v>30</v>
      </c>
      <c r="D22" s="39" t="s">
        <v>86</v>
      </c>
      <c r="E22" s="28" t="s">
        <v>87</v>
      </c>
      <c r="F22" s="28" t="s">
        <v>107</v>
      </c>
      <c r="G22" s="34">
        <f t="shared" si="0"/>
        <v>5000</v>
      </c>
      <c r="H22" s="34">
        <v>0</v>
      </c>
      <c r="I22" s="34">
        <v>5000</v>
      </c>
      <c r="J22" s="34">
        <v>5000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</row>
    <row r="23" spans="1:99" s="5" customFormat="1" ht="193.5" customHeight="1">
      <c r="A23" s="29" t="s">
        <v>28</v>
      </c>
      <c r="B23" s="22">
        <v>7691</v>
      </c>
      <c r="C23" s="29" t="s">
        <v>30</v>
      </c>
      <c r="D23" s="24" t="s">
        <v>29</v>
      </c>
      <c r="E23" s="28" t="s">
        <v>88</v>
      </c>
      <c r="F23" s="28" t="s">
        <v>89</v>
      </c>
      <c r="G23" s="34">
        <f t="shared" si="0"/>
        <v>9297</v>
      </c>
      <c r="H23" s="34">
        <v>0</v>
      </c>
      <c r="I23" s="34">
        <v>9297</v>
      </c>
      <c r="J23" s="34"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</row>
    <row r="24" spans="1:99" s="5" customFormat="1" ht="75" customHeight="1">
      <c r="A24" s="29" t="s">
        <v>92</v>
      </c>
      <c r="B24" s="22">
        <v>8110</v>
      </c>
      <c r="C24" s="29" t="s">
        <v>93</v>
      </c>
      <c r="D24" s="24" t="s">
        <v>94</v>
      </c>
      <c r="E24" s="28" t="s">
        <v>95</v>
      </c>
      <c r="F24" s="28" t="s">
        <v>108</v>
      </c>
      <c r="G24" s="34">
        <f t="shared" si="0"/>
        <v>14000</v>
      </c>
      <c r="H24" s="34">
        <v>14000</v>
      </c>
      <c r="I24" s="34">
        <v>0</v>
      </c>
      <c r="J24" s="34"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</row>
    <row r="25" spans="1:99" s="5" customFormat="1" ht="66" customHeight="1">
      <c r="A25" s="22" t="s">
        <v>15</v>
      </c>
      <c r="B25" s="22">
        <v>8340</v>
      </c>
      <c r="C25" s="24" t="s">
        <v>16</v>
      </c>
      <c r="D25" s="23" t="s">
        <v>17</v>
      </c>
      <c r="E25" s="28" t="s">
        <v>88</v>
      </c>
      <c r="F25" s="28" t="s">
        <v>89</v>
      </c>
      <c r="G25" s="34">
        <f t="shared" si="0"/>
        <v>108469</v>
      </c>
      <c r="H25" s="34">
        <v>0</v>
      </c>
      <c r="I25" s="34">
        <v>108469</v>
      </c>
      <c r="J25" s="34">
        <v>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</row>
    <row r="26" spans="1:99" s="4" customFormat="1" ht="20.25" customHeight="1">
      <c r="A26" s="30"/>
      <c r="B26" s="30"/>
      <c r="C26" s="30"/>
      <c r="D26" s="17" t="s">
        <v>1</v>
      </c>
      <c r="E26" s="28"/>
      <c r="F26" s="28"/>
      <c r="G26" s="35">
        <f>SUM(G17:G25)</f>
        <v>13123308</v>
      </c>
      <c r="H26" s="35">
        <f>SUM(H17:H25)</f>
        <v>7159472</v>
      </c>
      <c r="I26" s="35">
        <f>SUM(I17:I25)</f>
        <v>5963836</v>
      </c>
      <c r="J26" s="35">
        <f>SUM(J17:J25)</f>
        <v>5846070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</row>
    <row r="27" spans="1:10" s="3" customFormat="1" ht="67.5" customHeight="1">
      <c r="A27" s="44" t="s">
        <v>9</v>
      </c>
      <c r="B27" s="44"/>
      <c r="C27" s="45"/>
      <c r="D27" s="46" t="s">
        <v>35</v>
      </c>
      <c r="E27" s="28"/>
      <c r="F27" s="28"/>
      <c r="G27" s="34">
        <f>G28</f>
        <v>50000</v>
      </c>
      <c r="H27" s="34">
        <f>H28</f>
        <v>0</v>
      </c>
      <c r="I27" s="34">
        <f>I28</f>
        <v>50000</v>
      </c>
      <c r="J27" s="34">
        <f>J28</f>
        <v>50000</v>
      </c>
    </row>
    <row r="28" spans="1:10" s="3" customFormat="1" ht="64.5" customHeight="1">
      <c r="A28" s="44">
        <v>1014030</v>
      </c>
      <c r="B28" s="44">
        <v>4030</v>
      </c>
      <c r="C28" s="27" t="s">
        <v>66</v>
      </c>
      <c r="D28" s="28" t="s">
        <v>67</v>
      </c>
      <c r="E28" s="47" t="s">
        <v>81</v>
      </c>
      <c r="F28" s="28" t="s">
        <v>82</v>
      </c>
      <c r="G28" s="48">
        <v>50000</v>
      </c>
      <c r="H28" s="48"/>
      <c r="I28" s="48">
        <v>50000</v>
      </c>
      <c r="J28" s="48">
        <v>50000</v>
      </c>
    </row>
    <row r="29" spans="1:10" s="3" customFormat="1" ht="15" customHeight="1">
      <c r="A29" s="31"/>
      <c r="B29" s="31"/>
      <c r="C29" s="31"/>
      <c r="D29" s="17" t="s">
        <v>1</v>
      </c>
      <c r="E29" s="28"/>
      <c r="F29" s="28"/>
      <c r="G29" s="35">
        <f>SUM(G28)</f>
        <v>50000</v>
      </c>
      <c r="H29" s="35">
        <f>SUM(H28)</f>
        <v>0</v>
      </c>
      <c r="I29" s="35">
        <f>SUM(I28)</f>
        <v>50000</v>
      </c>
      <c r="J29" s="35">
        <f>SUM(J28)</f>
        <v>50000</v>
      </c>
    </row>
    <row r="30" spans="1:10" s="3" customFormat="1" ht="63">
      <c r="A30" s="40" t="s">
        <v>19</v>
      </c>
      <c r="B30" s="31"/>
      <c r="C30" s="31"/>
      <c r="D30" s="17" t="s">
        <v>36</v>
      </c>
      <c r="E30" s="28"/>
      <c r="F30" s="28"/>
      <c r="G30" s="35">
        <f>G31</f>
        <v>5542266</v>
      </c>
      <c r="H30" s="35">
        <f>H31</f>
        <v>63822</v>
      </c>
      <c r="I30" s="35">
        <f>I31</f>
        <v>5478444</v>
      </c>
      <c r="J30" s="35">
        <f>J31</f>
        <v>5478444</v>
      </c>
    </row>
    <row r="31" spans="1:10" s="3" customFormat="1" ht="78.75">
      <c r="A31" s="31" t="s">
        <v>18</v>
      </c>
      <c r="B31" s="31"/>
      <c r="C31" s="31"/>
      <c r="D31" s="28" t="s">
        <v>37</v>
      </c>
      <c r="E31" s="28"/>
      <c r="F31" s="28"/>
      <c r="G31" s="34">
        <f>SUM(G32:G38)</f>
        <v>5542266</v>
      </c>
      <c r="H31" s="34">
        <f>SUM(H32:H38)</f>
        <v>63822</v>
      </c>
      <c r="I31" s="34">
        <f>SUM(I32:I38)</f>
        <v>5478444</v>
      </c>
      <c r="J31" s="34">
        <f>SUM(J32:J38)</f>
        <v>5478444</v>
      </c>
    </row>
    <row r="32" spans="1:10" s="3" customFormat="1" ht="94.5">
      <c r="A32" s="31" t="s">
        <v>96</v>
      </c>
      <c r="B32" s="31" t="s">
        <v>97</v>
      </c>
      <c r="C32" s="31" t="s">
        <v>98</v>
      </c>
      <c r="D32" s="28" t="s">
        <v>99</v>
      </c>
      <c r="E32" s="28" t="s">
        <v>73</v>
      </c>
      <c r="F32" s="28" t="s">
        <v>74</v>
      </c>
      <c r="G32" s="34">
        <f>SUM(H32+I32)</f>
        <v>279626</v>
      </c>
      <c r="H32" s="34"/>
      <c r="I32" s="34">
        <f aca="true" t="shared" si="1" ref="I32:I38">SUM(J32)</f>
        <v>279626</v>
      </c>
      <c r="J32" s="34">
        <v>279626</v>
      </c>
    </row>
    <row r="33" spans="1:10" s="3" customFormat="1" ht="94.5">
      <c r="A33" s="31" t="s">
        <v>75</v>
      </c>
      <c r="B33" s="31" t="s">
        <v>76</v>
      </c>
      <c r="C33" s="31" t="s">
        <v>79</v>
      </c>
      <c r="D33" s="28" t="s">
        <v>80</v>
      </c>
      <c r="E33" s="28" t="s">
        <v>73</v>
      </c>
      <c r="F33" s="28" t="s">
        <v>74</v>
      </c>
      <c r="G33" s="34">
        <f>SUM(H33+I33)</f>
        <v>100740</v>
      </c>
      <c r="H33" s="34"/>
      <c r="I33" s="34">
        <f t="shared" si="1"/>
        <v>100740</v>
      </c>
      <c r="J33" s="34">
        <v>100740</v>
      </c>
    </row>
    <row r="34" spans="1:99" s="4" customFormat="1" ht="75.75" customHeight="1">
      <c r="A34" s="31" t="s">
        <v>54</v>
      </c>
      <c r="B34" s="31" t="s">
        <v>55</v>
      </c>
      <c r="C34" s="31" t="s">
        <v>56</v>
      </c>
      <c r="D34" s="28" t="s">
        <v>13</v>
      </c>
      <c r="E34" s="28" t="s">
        <v>71</v>
      </c>
      <c r="F34" s="28" t="s">
        <v>72</v>
      </c>
      <c r="G34" s="34">
        <f>SUM(H34+I34)</f>
        <v>15576</v>
      </c>
      <c r="H34" s="34">
        <v>15576</v>
      </c>
      <c r="I34" s="34">
        <f t="shared" si="1"/>
        <v>0</v>
      </c>
      <c r="J34" s="34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</row>
    <row r="35" spans="1:99" s="4" customFormat="1" ht="63">
      <c r="A35" s="31" t="s">
        <v>54</v>
      </c>
      <c r="B35" s="31" t="s">
        <v>55</v>
      </c>
      <c r="C35" s="31" t="s">
        <v>56</v>
      </c>
      <c r="D35" s="28" t="s">
        <v>13</v>
      </c>
      <c r="E35" s="28" t="s">
        <v>77</v>
      </c>
      <c r="F35" s="28" t="s">
        <v>38</v>
      </c>
      <c r="G35" s="34">
        <f>SUM(H35+I35)</f>
        <v>106246</v>
      </c>
      <c r="H35" s="34">
        <f>96+48150</f>
        <v>48246</v>
      </c>
      <c r="I35" s="34">
        <f t="shared" si="1"/>
        <v>58000</v>
      </c>
      <c r="J35" s="34">
        <v>58000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</row>
    <row r="36" spans="1:99" s="4" customFormat="1" ht="80.25" customHeight="1">
      <c r="A36" s="31" t="s">
        <v>61</v>
      </c>
      <c r="B36" s="31" t="s">
        <v>62</v>
      </c>
      <c r="C36" s="31" t="s">
        <v>65</v>
      </c>
      <c r="D36" s="28" t="s">
        <v>64</v>
      </c>
      <c r="E36" s="28" t="s">
        <v>78</v>
      </c>
      <c r="F36" s="28" t="s">
        <v>63</v>
      </c>
      <c r="G36" s="34">
        <f>SUM(H36:I36)</f>
        <v>1000</v>
      </c>
      <c r="H36" s="34"/>
      <c r="I36" s="34">
        <f t="shared" si="1"/>
        <v>1000</v>
      </c>
      <c r="J36" s="34">
        <v>1000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</row>
    <row r="37" spans="1:99" s="4" customFormat="1" ht="63">
      <c r="A37" s="31" t="s">
        <v>57</v>
      </c>
      <c r="B37" s="31" t="s">
        <v>58</v>
      </c>
      <c r="C37" s="31" t="s">
        <v>30</v>
      </c>
      <c r="D37" s="28" t="s">
        <v>53</v>
      </c>
      <c r="E37" s="28" t="s">
        <v>77</v>
      </c>
      <c r="F37" s="28" t="s">
        <v>38</v>
      </c>
      <c r="G37" s="34">
        <f>SUM(H37:I37)</f>
        <v>3007289</v>
      </c>
      <c r="H37" s="34"/>
      <c r="I37" s="34">
        <f t="shared" si="1"/>
        <v>3007289</v>
      </c>
      <c r="J37" s="34">
        <f>740240+1751773+101463+23000+5600+960+19200+3535+361518</f>
        <v>3007289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</row>
    <row r="38" spans="1:99" s="4" customFormat="1" ht="78.75">
      <c r="A38" s="31" t="s">
        <v>60</v>
      </c>
      <c r="B38" s="31" t="s">
        <v>59</v>
      </c>
      <c r="C38" s="31" t="s">
        <v>32</v>
      </c>
      <c r="D38" s="28" t="s">
        <v>14</v>
      </c>
      <c r="E38" s="28" t="s">
        <v>77</v>
      </c>
      <c r="F38" s="28" t="s">
        <v>38</v>
      </c>
      <c r="G38" s="34">
        <f>SUM(H38:I38)</f>
        <v>2031789</v>
      </c>
      <c r="H38" s="34"/>
      <c r="I38" s="34">
        <f t="shared" si="1"/>
        <v>2031789</v>
      </c>
      <c r="J38" s="34">
        <f>8208+1923581+100000</f>
        <v>2031789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</row>
    <row r="39" spans="1:99" s="4" customFormat="1" ht="18" customHeight="1">
      <c r="A39" s="31"/>
      <c r="B39" s="31"/>
      <c r="C39" s="31"/>
      <c r="D39" s="17" t="s">
        <v>1</v>
      </c>
      <c r="E39" s="28"/>
      <c r="F39" s="28"/>
      <c r="G39" s="35">
        <f>SUM(G30)</f>
        <v>5542266</v>
      </c>
      <c r="H39" s="35">
        <f>SUM(H30)</f>
        <v>63822</v>
      </c>
      <c r="I39" s="35">
        <f>SUM(I30)</f>
        <v>5478444</v>
      </c>
      <c r="J39" s="35">
        <f>SUM(J30)</f>
        <v>5478444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</row>
    <row r="40" spans="1:10" s="3" customFormat="1" ht="47.25">
      <c r="A40" s="41" t="s">
        <v>40</v>
      </c>
      <c r="B40" s="17"/>
      <c r="C40" s="42"/>
      <c r="D40" s="43" t="s">
        <v>41</v>
      </c>
      <c r="E40" s="28"/>
      <c r="F40" s="28"/>
      <c r="G40" s="35">
        <f>SUM(G41)</f>
        <v>1000000</v>
      </c>
      <c r="H40" s="35">
        <f>SUM(H41)</f>
        <v>1000000</v>
      </c>
      <c r="I40" s="35">
        <f>SUM(I41)</f>
        <v>0</v>
      </c>
      <c r="J40" s="35">
        <f>SUM(J41)</f>
        <v>0</v>
      </c>
    </row>
    <row r="41" spans="1:10" s="3" customFormat="1" ht="47.25">
      <c r="A41" s="44" t="s">
        <v>42</v>
      </c>
      <c r="B41" s="28"/>
      <c r="C41" s="45"/>
      <c r="D41" s="46" t="s">
        <v>43</v>
      </c>
      <c r="E41" s="28"/>
      <c r="F41" s="28"/>
      <c r="G41" s="34">
        <f>SUM(G42:G42)</f>
        <v>1000000</v>
      </c>
      <c r="H41" s="34">
        <f>SUM(H42:H42)</f>
        <v>1000000</v>
      </c>
      <c r="I41" s="34">
        <f>SUM(I42:I42)</f>
        <v>0</v>
      </c>
      <c r="J41" s="34">
        <f>SUM(J42:J42)</f>
        <v>0</v>
      </c>
    </row>
    <row r="42" spans="1:10" s="3" customFormat="1" ht="73.5" customHeight="1">
      <c r="A42" s="27" t="s">
        <v>44</v>
      </c>
      <c r="B42" s="27" t="s">
        <v>45</v>
      </c>
      <c r="C42" s="27" t="s">
        <v>8</v>
      </c>
      <c r="D42" s="28" t="s">
        <v>68</v>
      </c>
      <c r="E42" s="47" t="s">
        <v>46</v>
      </c>
      <c r="F42" s="28" t="s">
        <v>47</v>
      </c>
      <c r="G42" s="34">
        <f>SUM(H42+I42)</f>
        <v>1000000</v>
      </c>
      <c r="H42" s="34">
        <v>1000000</v>
      </c>
      <c r="I42" s="34"/>
      <c r="J42" s="35"/>
    </row>
    <row r="43" spans="1:10" s="3" customFormat="1" ht="21" customHeight="1">
      <c r="A43" s="27"/>
      <c r="B43" s="27"/>
      <c r="C43" s="27"/>
      <c r="D43" s="17" t="s">
        <v>1</v>
      </c>
      <c r="E43" s="47"/>
      <c r="F43" s="28"/>
      <c r="G43" s="35">
        <f>SUM(G42)</f>
        <v>1000000</v>
      </c>
      <c r="H43" s="35">
        <f>SUM(H42)</f>
        <v>1000000</v>
      </c>
      <c r="I43" s="35">
        <f>SUM(I42)</f>
        <v>0</v>
      </c>
      <c r="J43" s="34">
        <f>SUM(J42)</f>
        <v>0</v>
      </c>
    </row>
    <row r="44" spans="1:99" s="10" customFormat="1" ht="27" customHeight="1">
      <c r="A44" s="28"/>
      <c r="B44" s="28"/>
      <c r="C44" s="28"/>
      <c r="D44" s="17" t="s">
        <v>2</v>
      </c>
      <c r="E44" s="28"/>
      <c r="F44" s="28"/>
      <c r="G44" s="35">
        <f>G26+G29+G39+G43</f>
        <v>19715574</v>
      </c>
      <c r="H44" s="35">
        <f>H26+H29+H39+H43</f>
        <v>8223294</v>
      </c>
      <c r="I44" s="35">
        <f>I26+I29+I39+I43</f>
        <v>11492280</v>
      </c>
      <c r="J44" s="35">
        <f>J26+J29+J39+J43</f>
        <v>11374514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</row>
    <row r="45" spans="1:99" s="10" customFormat="1" ht="27" customHeight="1">
      <c r="A45" s="51"/>
      <c r="B45" s="51"/>
      <c r="C45" s="51"/>
      <c r="D45" s="52"/>
      <c r="E45" s="51"/>
      <c r="F45" s="51"/>
      <c r="G45" s="53"/>
      <c r="H45" s="53"/>
      <c r="I45" s="53"/>
      <c r="J45" s="53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</row>
    <row r="46" spans="4:10" ht="12.75">
      <c r="D46" s="2"/>
      <c r="E46" s="2"/>
      <c r="F46" s="2"/>
      <c r="G46" s="2"/>
      <c r="H46" s="15"/>
      <c r="I46" s="15"/>
      <c r="J46" s="15"/>
    </row>
    <row r="47" spans="1:99" s="12" customFormat="1" ht="18.75">
      <c r="A47" s="14" t="s">
        <v>3</v>
      </c>
      <c r="B47" s="14"/>
      <c r="C47" s="14"/>
      <c r="D47" s="8"/>
      <c r="E47" s="8"/>
      <c r="F47" s="8"/>
      <c r="G47" s="8" t="s">
        <v>100</v>
      </c>
      <c r="H47" s="8"/>
      <c r="I47" s="8"/>
      <c r="J47" s="14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</row>
    <row r="48" spans="1:99" s="12" customFormat="1" ht="18.75">
      <c r="A48" s="14"/>
      <c r="B48" s="14"/>
      <c r="C48" s="14"/>
      <c r="D48" s="8"/>
      <c r="E48" s="8"/>
      <c r="F48" s="8"/>
      <c r="G48" s="8"/>
      <c r="H48" s="18"/>
      <c r="I48" s="18"/>
      <c r="J48" s="18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</row>
    <row r="49" spans="1:99" s="12" customFormat="1" ht="18.75">
      <c r="A49" s="8"/>
      <c r="B49" s="8"/>
      <c r="C49" s="8"/>
      <c r="D49" s="8"/>
      <c r="E49" s="8"/>
      <c r="F49" s="8"/>
      <c r="G49" s="18"/>
      <c r="H49" s="18"/>
      <c r="I49" s="18"/>
      <c r="J49" s="18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</row>
    <row r="50" spans="1:99" s="12" customFormat="1" ht="18.75">
      <c r="A50" s="8" t="s">
        <v>4</v>
      </c>
      <c r="B50" s="8"/>
      <c r="C50" s="8"/>
      <c r="D50" s="8"/>
      <c r="E50" s="8"/>
      <c r="F50" s="8"/>
      <c r="G50" s="8"/>
      <c r="H50" s="18"/>
      <c r="I50" s="18"/>
      <c r="J50" s="18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</row>
    <row r="51" spans="1:99" s="12" customFormat="1" ht="18.75">
      <c r="A51" s="8" t="s">
        <v>5</v>
      </c>
      <c r="B51" s="8"/>
      <c r="C51" s="8"/>
      <c r="D51" s="8"/>
      <c r="E51" s="8"/>
      <c r="F51" s="8"/>
      <c r="G51" s="8" t="s">
        <v>39</v>
      </c>
      <c r="H51" s="18"/>
      <c r="I51" s="18"/>
      <c r="J51" s="18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</row>
    <row r="52" spans="1:99" s="12" customFormat="1" ht="18.75">
      <c r="A52" s="8" t="s">
        <v>6</v>
      </c>
      <c r="B52" s="8"/>
      <c r="C52" s="8"/>
      <c r="D52" s="8"/>
      <c r="E52" s="8"/>
      <c r="F52" s="8"/>
      <c r="G52" s="8"/>
      <c r="H52" s="18"/>
      <c r="I52" s="18"/>
      <c r="J52" s="18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</row>
    <row r="53" spans="1:10" ht="12.75">
      <c r="A53" s="6"/>
      <c r="B53" s="6"/>
      <c r="C53" s="6"/>
      <c r="D53" s="6"/>
      <c r="E53" s="6"/>
      <c r="F53" s="6"/>
      <c r="G53" s="6"/>
      <c r="H53" s="19"/>
      <c r="I53" s="19"/>
      <c r="J53" s="19"/>
    </row>
    <row r="54" spans="8:10" ht="12.75">
      <c r="H54" s="20"/>
      <c r="I54" s="20"/>
      <c r="J54" s="20"/>
    </row>
    <row r="55" spans="8:10" ht="12.75">
      <c r="H55" s="20"/>
      <c r="I55" s="20"/>
      <c r="J55" s="20"/>
    </row>
    <row r="56" spans="8:10" ht="12.75">
      <c r="H56" s="20"/>
      <c r="I56" s="20"/>
      <c r="J56" s="20"/>
    </row>
    <row r="57" spans="8:10" ht="12.75">
      <c r="H57" s="20"/>
      <c r="I57" s="20"/>
      <c r="J57" s="20"/>
    </row>
    <row r="58" spans="8:10" ht="12.75">
      <c r="H58" s="20"/>
      <c r="I58" s="20"/>
      <c r="J58" s="20"/>
    </row>
    <row r="59" spans="8:10" ht="12.75">
      <c r="H59" s="20"/>
      <c r="I59" s="20"/>
      <c r="J59" s="20"/>
    </row>
    <row r="60" spans="8:10" ht="12.75">
      <c r="H60" s="20"/>
      <c r="I60" s="20"/>
      <c r="J60" s="20"/>
    </row>
    <row r="61" spans="8:10" ht="12.75">
      <c r="H61" s="20"/>
      <c r="I61" s="20"/>
      <c r="J61" s="20"/>
    </row>
    <row r="62" spans="8:10" ht="12.75">
      <c r="H62" s="20"/>
      <c r="I62" s="20"/>
      <c r="J62" s="20"/>
    </row>
    <row r="63" spans="8:10" ht="12.75">
      <c r="H63" s="20"/>
      <c r="I63" s="20"/>
      <c r="J63" s="20"/>
    </row>
    <row r="64" spans="8:10" ht="12.75">
      <c r="H64" s="20"/>
      <c r="I64" s="20"/>
      <c r="J64" s="20"/>
    </row>
    <row r="65" spans="8:10" ht="12.75">
      <c r="H65" s="20"/>
      <c r="I65" s="20"/>
      <c r="J65" s="20"/>
    </row>
    <row r="66" spans="8:10" ht="12.75">
      <c r="H66" s="20"/>
      <c r="I66" s="20"/>
      <c r="J66" s="20"/>
    </row>
  </sheetData>
  <sheetProtection/>
  <mergeCells count="11">
    <mergeCell ref="H12:H13"/>
    <mergeCell ref="I12:J12"/>
    <mergeCell ref="B12:B13"/>
    <mergeCell ref="A7:J7"/>
    <mergeCell ref="A9:J9"/>
    <mergeCell ref="E12:E13"/>
    <mergeCell ref="A12:A13"/>
    <mergeCell ref="D12:D13"/>
    <mergeCell ref="F12:F13"/>
    <mergeCell ref="G12:G13"/>
    <mergeCell ref="C12:C13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2020-01-27T09:58:39Z</cp:lastPrinted>
  <dcterms:created xsi:type="dcterms:W3CDTF">2008-01-03T14:25:14Z</dcterms:created>
  <dcterms:modified xsi:type="dcterms:W3CDTF">2021-02-08T15:53:53Z</dcterms:modified>
  <cp:category/>
  <cp:version/>
  <cp:contentType/>
  <cp:contentStatus/>
</cp:coreProperties>
</file>